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40" tabRatio="895" activeTab="0"/>
  </bookViews>
  <sheets>
    <sheet name="P&amp;L2021" sheetId="1" r:id="rId1"/>
  </sheets>
  <definedNames>
    <definedName name="_xlfn._FV" hidden="1">#NAME?</definedName>
    <definedName name="_xlfn.IFERROR" hidden="1">#NAME?</definedName>
    <definedName name="UFPrn20071113161727">#REF!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farewell</t>
        </r>
      </text>
    </comment>
    <comment ref="J6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farewell</t>
        </r>
      </text>
    </comment>
    <comment ref="O65" authorId="0">
      <text>
        <r>
          <rPr>
            <b/>
            <sz val="9"/>
            <rFont val="宋体"/>
            <family val="0"/>
          </rPr>
          <t>e-mail service fee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<sst xmlns="http://schemas.openxmlformats.org/spreadsheetml/2006/main" count="85" uniqueCount="85">
  <si>
    <t>Swedish Chamber of Commerce in China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</si>
  <si>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</si>
  <si>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</si>
  <si>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</si>
  <si>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</si>
  <si>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</si>
  <si>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</si>
  <si>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</si>
  <si>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</si>
  <si>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</si>
  <si>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</si>
  <si>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</si>
  <si>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</si>
  <si>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</t>
  </si>
  <si>
    <t xml:space="preserve">       Membership fees</t>
  </si>
  <si>
    <t xml:space="preserve">       BJ Events income</t>
  </si>
  <si>
    <t xml:space="preserve">       SH Events Income</t>
  </si>
  <si>
    <t xml:space="preserve">       Suzhou Events Income</t>
  </si>
  <si>
    <t xml:space="preserve">       Interest income</t>
  </si>
  <si>
    <t xml:space="preserve">       Non-operating income</t>
  </si>
  <si>
    <t>Total Income</t>
  </si>
  <si>
    <t>Cost of Activities</t>
  </si>
  <si>
    <t xml:space="preserve">       BJ Events costs</t>
  </si>
  <si>
    <t xml:space="preserve">       SuZhou Events costs</t>
  </si>
  <si>
    <t xml:space="preserve">       YP Shanghai events costs</t>
  </si>
  <si>
    <t xml:space="preserve">       Dragon News Costs</t>
  </si>
  <si>
    <t xml:space="preserve">       MemberDirectoryCosts</t>
  </si>
  <si>
    <t xml:space="preserve">       Events Income BT</t>
  </si>
  <si>
    <t>Total Cost of Activities</t>
  </si>
  <si>
    <t>Gross Profit</t>
  </si>
  <si>
    <t>Expenses</t>
  </si>
  <si>
    <t xml:space="preserve">       Local staff salary </t>
  </si>
  <si>
    <t xml:space="preserve">       CIIC fees</t>
  </si>
  <si>
    <t xml:space="preserve">       Travel costs</t>
  </si>
  <si>
    <t xml:space="preserve">       Local transportation </t>
  </si>
  <si>
    <t xml:space="preserve">       Entertainment</t>
  </si>
  <si>
    <t xml:space="preserve">       Office rental </t>
  </si>
  <si>
    <t xml:space="preserve">       Telephone &amp; fax &amp; Internet</t>
  </si>
  <si>
    <t xml:space="preserve">       Postage/Express Service</t>
  </si>
  <si>
    <t xml:space="preserve">       Translation fees</t>
  </si>
  <si>
    <t xml:space="preserve">       Membership fee</t>
  </si>
  <si>
    <t xml:space="preserve">       Depreciation fixed assets</t>
  </si>
  <si>
    <t xml:space="preserve">       Bank charges</t>
  </si>
  <si>
    <t xml:space="preserve">       Auditing Fee</t>
  </si>
  <si>
    <t xml:space="preserve">       Exchange rate differences</t>
  </si>
  <si>
    <t xml:space="preserve">       Disable fund</t>
  </si>
  <si>
    <t>Non-operating expenses(fine,fixed asset disposal losing)</t>
  </si>
  <si>
    <t>Total Expenses</t>
  </si>
  <si>
    <t>Total costs</t>
  </si>
  <si>
    <t xml:space="preserve"> Net Profit for the Year</t>
  </si>
  <si>
    <t>Double check with balance sheet</t>
  </si>
  <si>
    <t xml:space="preserve">       Member Visit</t>
  </si>
  <si>
    <t xml:space="preserve">       New Web  project</t>
  </si>
  <si>
    <t xml:space="preserve">       Others</t>
  </si>
  <si>
    <t xml:space="preserve">       Event bank charge</t>
  </si>
  <si>
    <t xml:space="preserve">       Board/Chapter  meeting costs </t>
  </si>
  <si>
    <t xml:space="preserve">       SH Events costs</t>
  </si>
  <si>
    <t xml:space="preserve">       VISA</t>
  </si>
  <si>
    <t xml:space="preserve">       YP Beijing events cost</t>
  </si>
  <si>
    <t>Notes</t>
  </si>
  <si>
    <t xml:space="preserve">       StampDuty&amp; other tax </t>
  </si>
  <si>
    <t xml:space="preserve">       Promotion (Member Directory)</t>
  </si>
  <si>
    <t xml:space="preserve">      Accouting service fee</t>
  </si>
  <si>
    <t xml:space="preserve">      Bad debt</t>
  </si>
  <si>
    <t xml:space="preserve">       office expenses</t>
  </si>
  <si>
    <t xml:space="preserve">       Website</t>
  </si>
  <si>
    <t xml:space="preserve">       Trainings fees/Teambuilding</t>
  </si>
  <si>
    <t xml:space="preserve">       Gifts, sponsored marketing material</t>
  </si>
  <si>
    <t xml:space="preserve">       Conference fee(Image, communication)</t>
  </si>
  <si>
    <t xml:space="preserve">       Corporate partners Gold</t>
  </si>
  <si>
    <t xml:space="preserve">       Corporate partners Silver</t>
  </si>
  <si>
    <t xml:space="preserve">       Career Fair Beijing and Shanghai</t>
  </si>
  <si>
    <t xml:space="preserve">      Freelance journalist</t>
  </si>
  <si>
    <t xml:space="preserve">       Shenzhen project (Anders Wall project )</t>
  </si>
  <si>
    <t xml:space="preserve">       YP BJ</t>
  </si>
  <si>
    <t xml:space="preserve">       YP SH</t>
  </si>
  <si>
    <t xml:space="preserve">       Membership fee-YP</t>
  </si>
  <si>
    <t xml:space="preserve">       Foreign staff salary</t>
  </si>
  <si>
    <t xml:space="preserve">       Tianjin Events income</t>
  </si>
  <si>
    <t xml:space="preserve">       Tianjin Events costs</t>
  </si>
  <si>
    <t xml:space="preserve">       Interns</t>
  </si>
  <si>
    <t>Investment budget new projects</t>
  </si>
  <si>
    <t>Budget 2022 A</t>
  </si>
  <si>
    <t>Budget 2022 B</t>
  </si>
  <si>
    <t>Budget 2022: Budget A is with Membership fee periodisation from January 2022</t>
  </si>
</sst>
</file>

<file path=xl/styles.xml><?xml version="1.0" encoding="utf-8"?>
<styleSheet xmlns="http://schemas.openxmlformats.org/spreadsheetml/2006/main">
  <numFmts count="37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mmm;@"/>
    <numFmt numFmtId="177" formatCode="&quot;¥&quot;#,##0.00;\-&quot;¥&quot;#,##0.00"/>
    <numFmt numFmtId="178" formatCode="_-&quot;¥&quot;* #,##0_-;\-&quot;¥&quot;* #,##0_-;_-&quot;¥&quot;* &quot;-&quot;_-;_-@_-"/>
    <numFmt numFmtId="179" formatCode="_-* #,##0_-;\-* #,##0_-;_-* &quot;-&quot;_-;_-@_-"/>
    <numFmt numFmtId="180" formatCode="_-&quot;¥&quot;* #,##0.00_-;\-&quot;¥&quot;* #,##0.00_-;_-&quot;¥&quot;* &quot;-&quot;??_-;_-@_-"/>
    <numFmt numFmtId="181" formatCode="_-* #,##0.00_-;\-* #,##0.00_-;_-* &quot;-&quot;??_-;_-@_-"/>
    <numFmt numFmtId="182" formatCode="#,##0.00_ ;[Red]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* #,##0.00&quot;     &quot;;\-* #,##0.00&quot;     &quot;;* \-#&quot;     &quot;;@\ "/>
    <numFmt numFmtId="188" formatCode="mmm;@"/>
    <numFmt numFmtId="189" formatCode="0.00_ "/>
    <numFmt numFmtId="190" formatCode="#,##0.00\ ;[Red]\(#,##0.00\)"/>
    <numFmt numFmtId="191" formatCode="#,##0.00_ "/>
    <numFmt numFmtId="192" formatCode="0.0"/>
  </numFmts>
  <fonts count="58">
    <font>
      <sz val="12"/>
      <name val="宋体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8"/>
      <color indexed="55"/>
      <name val="Book Antiqua"/>
      <family val="1"/>
    </font>
    <font>
      <b/>
      <i/>
      <sz val="9"/>
      <color indexed="12"/>
      <name val="Book Antiqua"/>
      <family val="1"/>
    </font>
    <font>
      <b/>
      <sz val="9"/>
      <color indexed="12"/>
      <name val="Book Antiqua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宋体"/>
      <family val="0"/>
    </font>
    <font>
      <u val="single"/>
      <sz val="9"/>
      <color indexed="55"/>
      <name val="Book Antiqua"/>
      <family val="1"/>
    </font>
    <font>
      <b/>
      <sz val="9"/>
      <name val="Lato Light"/>
      <family val="0"/>
    </font>
    <font>
      <b/>
      <u val="single"/>
      <sz val="9"/>
      <name val="Lato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Lato Light"/>
      <family val="2"/>
    </font>
    <font>
      <sz val="9"/>
      <color indexed="10"/>
      <name val="Book Antiqua"/>
      <family val="1"/>
    </font>
    <font>
      <b/>
      <sz val="9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Lato Light"/>
      <family val="2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/>
      <right style="thin">
        <color rgb="FF969696"/>
      </right>
      <top/>
      <bottom/>
    </border>
    <border>
      <left style="thin">
        <color rgb="FF969696"/>
      </left>
      <right/>
      <top style="thin">
        <color rgb="FF969696"/>
      </top>
      <bottom style="thin">
        <color rgb="FF969696"/>
      </bottom>
    </border>
    <border>
      <left style="thin">
        <color indexed="55"/>
      </left>
      <right style="thin">
        <color rgb="FF969696"/>
      </right>
      <top/>
      <bottom style="thin"/>
    </border>
    <border>
      <left style="thin">
        <color rgb="FF808080"/>
      </left>
      <right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 vertical="center"/>
      <protection/>
    </xf>
  </cellStyleXfs>
  <cellXfs count="6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40" fontId="4" fillId="0" borderId="0" xfId="42" applyNumberFormat="1" applyFont="1" applyAlignment="1">
      <alignment horizontal="left"/>
    </xf>
    <xf numFmtId="40" fontId="5" fillId="0" borderId="0" xfId="42" applyNumberFormat="1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2" fillId="0" borderId="0" xfId="42" applyNumberFormat="1" applyFont="1" applyAlignment="1">
      <alignment/>
    </xf>
    <xf numFmtId="176" fontId="2" fillId="33" borderId="10" xfId="42" applyNumberFormat="1" applyFont="1" applyFill="1" applyBorder="1" applyAlignment="1">
      <alignment horizontal="center"/>
    </xf>
    <xf numFmtId="176" fontId="2" fillId="0" borderId="0" xfId="42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40" fontId="2" fillId="0" borderId="0" xfId="42" applyNumberFormat="1" applyFont="1" applyAlignment="1">
      <alignment horizontal="left"/>
    </xf>
    <xf numFmtId="40" fontId="1" fillId="33" borderId="10" xfId="0" applyNumberFormat="1" applyFont="1" applyFill="1" applyBorder="1" applyAlignment="1">
      <alignment/>
    </xf>
    <xf numFmtId="40" fontId="1" fillId="0" borderId="0" xfId="42" applyNumberFormat="1" applyFont="1" applyAlignment="1">
      <alignment/>
    </xf>
    <xf numFmtId="40" fontId="1" fillId="33" borderId="10" xfId="42" applyNumberFormat="1" applyFont="1" applyFill="1" applyBorder="1" applyAlignment="1">
      <alignment/>
    </xf>
    <xf numFmtId="40" fontId="1" fillId="0" borderId="0" xfId="42" applyNumberFormat="1" applyFont="1" applyAlignment="1">
      <alignment horizontal="left"/>
    </xf>
    <xf numFmtId="38" fontId="2" fillId="0" borderId="11" xfId="0" applyNumberFormat="1" applyFont="1" applyBorder="1" applyAlignment="1">
      <alignment horizontal="center"/>
    </xf>
    <xf numFmtId="40" fontId="2" fillId="0" borderId="11" xfId="42" applyNumberFormat="1" applyFont="1" applyBorder="1" applyAlignment="1">
      <alignment/>
    </xf>
    <xf numFmtId="40" fontId="2" fillId="33" borderId="12" xfId="42" applyNumberFormat="1" applyFont="1" applyFill="1" applyBorder="1" applyAlignment="1">
      <alignment/>
    </xf>
    <xf numFmtId="40" fontId="1" fillId="33" borderId="13" xfId="42" applyNumberFormat="1" applyFont="1" applyFill="1" applyBorder="1" applyAlignment="1">
      <alignment/>
    </xf>
    <xf numFmtId="40" fontId="2" fillId="0" borderId="0" xfId="42" applyNumberFormat="1" applyFont="1" applyAlignment="1">
      <alignment/>
    </xf>
    <xf numFmtId="40" fontId="1" fillId="0" borderId="0" xfId="0" applyNumberFormat="1" applyFont="1" applyAlignment="1">
      <alignment horizontal="left"/>
    </xf>
    <xf numFmtId="40" fontId="2" fillId="33" borderId="10" xfId="42" applyNumberFormat="1" applyFont="1" applyFill="1" applyBorder="1" applyAlignment="1">
      <alignment/>
    </xf>
    <xf numFmtId="38" fontId="1" fillId="0" borderId="11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 wrapText="1"/>
    </xf>
    <xf numFmtId="40" fontId="1" fillId="33" borderId="14" xfId="42" applyNumberFormat="1" applyFont="1" applyFill="1" applyBorder="1" applyAlignment="1">
      <alignment/>
    </xf>
    <xf numFmtId="40" fontId="2" fillId="0" borderId="11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188" fontId="11" fillId="0" borderId="15" xfId="42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0" fontId="54" fillId="0" borderId="16" xfId="0" applyFont="1" applyBorder="1" applyAlignment="1">
      <alignment horizontal="center"/>
    </xf>
    <xf numFmtId="9" fontId="54" fillId="0" borderId="16" xfId="0" applyNumberFormat="1" applyFont="1" applyBorder="1" applyAlignment="1">
      <alignment horizontal="center" vertical="center"/>
    </xf>
    <xf numFmtId="40" fontId="1" fillId="0" borderId="0" xfId="42" applyNumberFormat="1" applyFont="1" applyAlignment="1">
      <alignment horizontal="center"/>
    </xf>
    <xf numFmtId="3" fontId="11" fillId="34" borderId="17" xfId="42" applyNumberFormat="1" applyFont="1" applyFill="1" applyBorder="1" applyAlignment="1">
      <alignment horizontal="center"/>
    </xf>
    <xf numFmtId="3" fontId="12" fillId="35" borderId="15" xfId="0" applyNumberFormat="1" applyFont="1" applyFill="1" applyBorder="1" applyAlignment="1">
      <alignment/>
    </xf>
    <xf numFmtId="40" fontId="1" fillId="35" borderId="10" xfId="42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40" fontId="1" fillId="35" borderId="13" xfId="42" applyNumberFormat="1" applyFont="1" applyFill="1" applyBorder="1" applyAlignment="1">
      <alignment/>
    </xf>
    <xf numFmtId="40" fontId="2" fillId="35" borderId="10" xfId="42" applyNumberFormat="1" applyFont="1" applyFill="1" applyBorder="1" applyAlignment="1">
      <alignment/>
    </xf>
    <xf numFmtId="40" fontId="2" fillId="35" borderId="12" xfId="42" applyNumberFormat="1" applyFont="1" applyFill="1" applyBorder="1" applyAlignment="1">
      <alignment/>
    </xf>
    <xf numFmtId="9" fontId="54" fillId="0" borderId="18" xfId="0" applyNumberFormat="1" applyFont="1" applyBorder="1" applyAlignment="1">
      <alignment horizontal="center" vertical="center"/>
    </xf>
    <xf numFmtId="40" fontId="2" fillId="0" borderId="0" xfId="0" applyNumberFormat="1" applyFont="1" applyAlignment="1">
      <alignment horizontal="center"/>
    </xf>
    <xf numFmtId="40" fontId="55" fillId="0" borderId="0" xfId="42" applyNumberFormat="1" applyFont="1" applyAlignment="1">
      <alignment/>
    </xf>
    <xf numFmtId="40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 horizontal="right"/>
    </xf>
    <xf numFmtId="40" fontId="55" fillId="0" borderId="0" xfId="0" applyNumberFormat="1" applyFont="1" applyAlignment="1">
      <alignment/>
    </xf>
    <xf numFmtId="40" fontId="56" fillId="0" borderId="11" xfId="42" applyNumberFormat="1" applyFont="1" applyBorder="1" applyAlignment="1">
      <alignment/>
    </xf>
    <xf numFmtId="40" fontId="56" fillId="0" borderId="0" xfId="42" applyNumberFormat="1" applyFont="1" applyAlignment="1">
      <alignment/>
    </xf>
    <xf numFmtId="39" fontId="14" fillId="0" borderId="0" xfId="0" applyNumberFormat="1" applyFont="1" applyAlignment="1">
      <alignment/>
    </xf>
    <xf numFmtId="40" fontId="14" fillId="0" borderId="0" xfId="0" applyNumberFormat="1" applyFont="1" applyAlignment="1">
      <alignment horizontal="right"/>
    </xf>
    <xf numFmtId="40" fontId="14" fillId="0" borderId="0" xfId="0" applyNumberFormat="1" applyFont="1" applyAlignment="1">
      <alignment horizontal="center"/>
    </xf>
    <xf numFmtId="40" fontId="14" fillId="0" borderId="0" xfId="42" applyNumberFormat="1" applyFont="1" applyAlignment="1">
      <alignment/>
    </xf>
    <xf numFmtId="39" fontId="14" fillId="0" borderId="0" xfId="0" applyNumberFormat="1" applyFont="1" applyAlignment="1">
      <alignment horizontal="right"/>
    </xf>
    <xf numFmtId="40" fontId="14" fillId="0" borderId="0" xfId="42" applyNumberFormat="1" applyFont="1" applyAlignment="1">
      <alignment horizontal="center"/>
    </xf>
    <xf numFmtId="40" fontId="1" fillId="36" borderId="10" xfId="42" applyNumberFormat="1" applyFont="1" applyFill="1" applyBorder="1" applyAlignment="1">
      <alignment/>
    </xf>
    <xf numFmtId="190" fontId="15" fillId="0" borderId="19" xfId="42" applyNumberFormat="1" applyFont="1" applyBorder="1" applyAlignment="1">
      <alignment horizontal="left"/>
    </xf>
    <xf numFmtId="190" fontId="16" fillId="0" borderId="19" xfId="42" applyNumberFormat="1" applyFont="1" applyBorder="1" applyAlignment="1">
      <alignment horizontal="left"/>
    </xf>
    <xf numFmtId="40" fontId="1" fillId="35" borderId="14" xfId="42" applyNumberFormat="1" applyFont="1" applyFill="1" applyBorder="1" applyAlignment="1">
      <alignment horizontal="right" vertical="center"/>
    </xf>
    <xf numFmtId="40" fontId="1" fillId="35" borderId="13" xfId="42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3" xfId="64"/>
    <cellStyle name="常规_00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150" zoomScaleNormal="15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8" sqref="D48"/>
    </sheetView>
  </sheetViews>
  <sheetFormatPr defaultColWidth="9.00390625" defaultRowHeight="14.25" customHeight="1"/>
  <cols>
    <col min="1" max="1" width="4.50390625" style="4" customWidth="1"/>
    <col min="2" max="2" width="24.125" style="5" customWidth="1"/>
    <col min="3" max="3" width="11.625" style="5" customWidth="1"/>
    <col min="4" max="4" width="20.625" style="5" customWidth="1"/>
    <col min="5" max="5" width="7.50390625" style="33" customWidth="1"/>
    <col min="6" max="6" width="10.625" style="5" customWidth="1"/>
    <col min="7" max="7" width="14.375" style="5" bestFit="1" customWidth="1"/>
    <col min="8" max="11" width="9.00390625" style="5" customWidth="1"/>
    <col min="12" max="14" width="14.375" style="5" bestFit="1" customWidth="1"/>
    <col min="15" max="15" width="14.375" style="5" customWidth="1"/>
    <col min="16" max="17" width="14.375" style="5" bestFit="1" customWidth="1"/>
    <col min="18" max="16384" width="9.00390625" style="5" customWidth="1"/>
  </cols>
  <sheetData>
    <row r="1" spans="1:2" ht="14.25" customHeight="1">
      <c r="A1" s="6"/>
      <c r="B1" s="7" t="s">
        <v>0</v>
      </c>
    </row>
    <row r="2" spans="1:2" ht="14.25" customHeight="1">
      <c r="A2" s="6"/>
      <c r="B2" s="8" t="s">
        <v>84</v>
      </c>
    </row>
    <row r="3" spans="1:17" s="1" customFormat="1" ht="14.25" customHeight="1">
      <c r="A3" s="9"/>
      <c r="B3" s="10"/>
      <c r="C3" s="11" t="s">
        <v>82</v>
      </c>
      <c r="D3" s="37" t="s">
        <v>83</v>
      </c>
      <c r="E3" s="32" t="s">
        <v>59</v>
      </c>
      <c r="F3" s="12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45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  <c r="Q3" s="13" t="s">
        <v>12</v>
      </c>
    </row>
    <row r="4" spans="1:5" ht="14.25" customHeight="1">
      <c r="A4" s="14"/>
      <c r="B4" s="15" t="s">
        <v>13</v>
      </c>
      <c r="C4" s="16"/>
      <c r="D4" s="38"/>
      <c r="E4" s="34"/>
    </row>
    <row r="5" spans="1:17" ht="14.25" customHeight="1">
      <c r="A5" s="6">
        <v>335</v>
      </c>
      <c r="B5" s="17" t="s">
        <v>14</v>
      </c>
      <c r="C5" s="58">
        <v>575372</v>
      </c>
      <c r="D5" s="39">
        <v>1320000</v>
      </c>
      <c r="E5" s="35">
        <f>_xlfn.IFERROR((C5-D5)/C5,0)</f>
        <v>-1.2941679469977685</v>
      </c>
      <c r="F5" s="17"/>
      <c r="P5" s="49"/>
      <c r="Q5" s="49"/>
    </row>
    <row r="6" spans="1:17" ht="14.25" customHeight="1">
      <c r="A6" s="6"/>
      <c r="B6" s="5" t="s">
        <v>76</v>
      </c>
      <c r="C6" s="58">
        <v>3133</v>
      </c>
      <c r="D6" s="39">
        <v>6000</v>
      </c>
      <c r="E6" s="35">
        <f>_xlfn.IFERROR((C6-D6)/C6,0)</f>
        <v>-0.915097350781998</v>
      </c>
      <c r="F6" s="17"/>
      <c r="P6" s="49"/>
      <c r="Q6" s="49"/>
    </row>
    <row r="7" spans="1:17" ht="13.5" customHeight="1">
      <c r="A7" s="6">
        <v>300</v>
      </c>
      <c r="B7" s="19" t="s">
        <v>78</v>
      </c>
      <c r="C7" s="58">
        <v>10000</v>
      </c>
      <c r="D7" s="39">
        <v>10000</v>
      </c>
      <c r="E7" s="35">
        <f aca="true" t="shared" si="0" ref="E7:E18">_xlfn.IFERROR((C7-D7)/C7,0)</f>
        <v>0</v>
      </c>
      <c r="P7" s="49"/>
      <c r="Q7" s="49"/>
    </row>
    <row r="8" spans="1:17" ht="14.25" customHeight="1">
      <c r="A8" s="6">
        <v>320</v>
      </c>
      <c r="B8" s="17" t="s">
        <v>15</v>
      </c>
      <c r="C8" s="58">
        <v>540000</v>
      </c>
      <c r="D8" s="39">
        <v>540000</v>
      </c>
      <c r="E8" s="35">
        <f t="shared" si="0"/>
        <v>0</v>
      </c>
      <c r="F8" s="17"/>
      <c r="I8" s="48"/>
      <c r="P8" s="49"/>
      <c r="Q8" s="49"/>
    </row>
    <row r="9" spans="1:17" ht="13.5" customHeight="1">
      <c r="A9" s="6">
        <v>350</v>
      </c>
      <c r="B9" s="5" t="s">
        <v>16</v>
      </c>
      <c r="C9" s="58">
        <v>630000</v>
      </c>
      <c r="D9" s="39">
        <v>630000</v>
      </c>
      <c r="E9" s="35">
        <f t="shared" si="0"/>
        <v>0</v>
      </c>
      <c r="F9" s="17"/>
      <c r="P9" s="49"/>
      <c r="Q9" s="49"/>
    </row>
    <row r="10" spans="1:17" ht="14.25" customHeight="1">
      <c r="A10" s="6">
        <v>390</v>
      </c>
      <c r="B10" s="5" t="s">
        <v>17</v>
      </c>
      <c r="C10" s="58">
        <v>10000</v>
      </c>
      <c r="D10" s="39">
        <v>10000</v>
      </c>
      <c r="E10" s="35">
        <f t="shared" si="0"/>
        <v>0</v>
      </c>
      <c r="F10" s="17"/>
      <c r="P10" s="49"/>
      <c r="Q10" s="49"/>
    </row>
    <row r="11" spans="1:17" ht="14.25" customHeight="1">
      <c r="A11" s="6">
        <v>340</v>
      </c>
      <c r="B11" s="17" t="s">
        <v>69</v>
      </c>
      <c r="C11" s="58">
        <v>321228</v>
      </c>
      <c r="D11" s="39">
        <v>550000</v>
      </c>
      <c r="E11" s="35">
        <f t="shared" si="0"/>
        <v>-0.7121795111260538</v>
      </c>
      <c r="F11" s="46"/>
      <c r="P11" s="49"/>
      <c r="Q11" s="49"/>
    </row>
    <row r="12" spans="1:17" ht="14.25" customHeight="1">
      <c r="A12" s="6">
        <v>345</v>
      </c>
      <c r="B12" s="5" t="s">
        <v>70</v>
      </c>
      <c r="C12" s="58">
        <v>41666</v>
      </c>
      <c r="D12" s="39">
        <v>70000</v>
      </c>
      <c r="E12" s="35">
        <f t="shared" si="0"/>
        <v>-0.6800268804300869</v>
      </c>
      <c r="F12" s="46"/>
      <c r="P12" s="49"/>
      <c r="Q12" s="49"/>
    </row>
    <row r="13" spans="1:17" ht="14.25" customHeight="1">
      <c r="A13" s="6"/>
      <c r="B13" s="5" t="s">
        <v>71</v>
      </c>
      <c r="C13" s="58">
        <v>40000</v>
      </c>
      <c r="D13" s="39">
        <v>40000</v>
      </c>
      <c r="E13" s="35">
        <f t="shared" si="0"/>
        <v>0</v>
      </c>
      <c r="F13" s="17"/>
      <c r="P13" s="49"/>
      <c r="Q13" s="49"/>
    </row>
    <row r="14" spans="1:17" ht="14.25" customHeight="1">
      <c r="A14" s="6">
        <v>360</v>
      </c>
      <c r="B14" s="5" t="s">
        <v>74</v>
      </c>
      <c r="C14" s="58">
        <v>60000</v>
      </c>
      <c r="D14" s="39">
        <v>60000</v>
      </c>
      <c r="E14" s="35">
        <f t="shared" si="0"/>
        <v>0</v>
      </c>
      <c r="F14" s="17"/>
      <c r="P14" s="49"/>
      <c r="Q14" s="49"/>
    </row>
    <row r="15" spans="1:17" ht="14.25" customHeight="1">
      <c r="A15" s="6">
        <v>370</v>
      </c>
      <c r="B15" s="5" t="s">
        <v>75</v>
      </c>
      <c r="C15" s="58">
        <v>5000</v>
      </c>
      <c r="D15" s="39">
        <v>5000</v>
      </c>
      <c r="E15" s="35">
        <f t="shared" si="0"/>
        <v>0</v>
      </c>
      <c r="F15" s="17"/>
      <c r="P15" s="49"/>
      <c r="Q15" s="49"/>
    </row>
    <row r="16" spans="1:17" ht="14.25" customHeight="1">
      <c r="A16" s="6">
        <v>395</v>
      </c>
      <c r="B16" s="17" t="s">
        <v>18</v>
      </c>
      <c r="C16" s="58">
        <v>10000</v>
      </c>
      <c r="D16" s="39">
        <v>10000</v>
      </c>
      <c r="E16" s="35">
        <f t="shared" si="0"/>
        <v>0</v>
      </c>
      <c r="F16" s="17"/>
      <c r="P16" s="49"/>
      <c r="Q16" s="49"/>
    </row>
    <row r="17" spans="1:6" ht="14.25" customHeight="1">
      <c r="A17" s="6">
        <v>392</v>
      </c>
      <c r="B17" s="17" t="s">
        <v>19</v>
      </c>
      <c r="C17" s="58">
        <v>10000</v>
      </c>
      <c r="D17" s="39">
        <v>10000</v>
      </c>
      <c r="E17" s="35">
        <f t="shared" si="0"/>
        <v>0</v>
      </c>
      <c r="F17" s="17"/>
    </row>
    <row r="18" spans="1:17" s="2" customFormat="1" ht="14.25" customHeight="1">
      <c r="A18" s="20"/>
      <c r="B18" s="21" t="s">
        <v>20</v>
      </c>
      <c r="C18" s="22">
        <v>2256399</v>
      </c>
      <c r="D18" s="43">
        <f>SUM(D4:D17)</f>
        <v>3261000</v>
      </c>
      <c r="E18" s="44">
        <f t="shared" si="0"/>
        <v>-0.445223118783513</v>
      </c>
      <c r="F18" s="21"/>
      <c r="G18" s="21"/>
      <c r="H18" s="21"/>
      <c r="I18" s="30"/>
      <c r="J18" s="21"/>
      <c r="K18" s="21"/>
      <c r="L18" s="21"/>
      <c r="M18" s="21"/>
      <c r="N18" s="21"/>
      <c r="O18" s="21"/>
      <c r="P18" s="50"/>
      <c r="Q18" s="50"/>
    </row>
    <row r="19" spans="1:17" ht="14.25" customHeight="1">
      <c r="A19" s="6"/>
      <c r="B19" s="17"/>
      <c r="C19" s="23"/>
      <c r="D19" s="41"/>
      <c r="E19" s="35"/>
      <c r="F19" s="17"/>
      <c r="Q19" s="49"/>
    </row>
    <row r="20" spans="1:6" ht="14.25" customHeight="1">
      <c r="A20" s="6"/>
      <c r="B20" s="24" t="s">
        <v>21</v>
      </c>
      <c r="C20" s="18"/>
      <c r="D20" s="39"/>
      <c r="E20" s="35"/>
      <c r="F20" s="17"/>
    </row>
    <row r="21" spans="1:6" ht="14.25" customHeight="1">
      <c r="A21" s="6">
        <v>500</v>
      </c>
      <c r="B21" s="17" t="s">
        <v>79</v>
      </c>
      <c r="C21" s="18">
        <v>10000</v>
      </c>
      <c r="D21" s="39">
        <v>10000</v>
      </c>
      <c r="E21" s="35">
        <f aca="true" t="shared" si="1" ref="E21:E32">_xlfn.IFERROR((C21-D21)/C21,0)</f>
        <v>0</v>
      </c>
      <c r="F21" s="17"/>
    </row>
    <row r="22" spans="1:17" ht="14.25" customHeight="1">
      <c r="A22" s="6">
        <v>520</v>
      </c>
      <c r="B22" s="17" t="s">
        <v>22</v>
      </c>
      <c r="C22" s="18">
        <v>290000</v>
      </c>
      <c r="D22" s="39">
        <v>290000</v>
      </c>
      <c r="E22" s="35">
        <f t="shared" si="1"/>
        <v>0</v>
      </c>
      <c r="F22" s="17"/>
      <c r="P22" s="49"/>
      <c r="Q22" s="49"/>
    </row>
    <row r="23" spans="1:17" ht="14.25" customHeight="1">
      <c r="A23" s="6">
        <v>540</v>
      </c>
      <c r="B23" s="17" t="s">
        <v>56</v>
      </c>
      <c r="C23" s="18">
        <v>520000</v>
      </c>
      <c r="D23" s="39">
        <v>520000</v>
      </c>
      <c r="E23" s="35">
        <f t="shared" si="1"/>
        <v>0</v>
      </c>
      <c r="F23" s="17"/>
      <c r="P23" s="49"/>
      <c r="Q23" s="49"/>
    </row>
    <row r="24" spans="1:6" ht="14.25" customHeight="1">
      <c r="A24" s="6">
        <v>590</v>
      </c>
      <c r="B24" s="25" t="s">
        <v>23</v>
      </c>
      <c r="C24" s="18">
        <v>10000</v>
      </c>
      <c r="D24" s="39">
        <v>10000</v>
      </c>
      <c r="E24" s="35">
        <f t="shared" si="1"/>
        <v>0</v>
      </c>
      <c r="F24" s="17"/>
    </row>
    <row r="25" spans="1:6" ht="14.25" customHeight="1">
      <c r="A25" s="6">
        <v>545</v>
      </c>
      <c r="B25" s="17" t="s">
        <v>58</v>
      </c>
      <c r="C25" s="18">
        <v>45000</v>
      </c>
      <c r="D25" s="39">
        <v>45000</v>
      </c>
      <c r="E25" s="35">
        <f t="shared" si="1"/>
        <v>0</v>
      </c>
      <c r="F25" s="17"/>
    </row>
    <row r="26" spans="1:6" ht="14.25" customHeight="1">
      <c r="A26" s="6">
        <v>555</v>
      </c>
      <c r="B26" s="5" t="s">
        <v>24</v>
      </c>
      <c r="C26" s="18">
        <v>5000</v>
      </c>
      <c r="D26" s="39">
        <v>5000</v>
      </c>
      <c r="E26" s="35">
        <f t="shared" si="1"/>
        <v>0</v>
      </c>
      <c r="F26" s="17"/>
    </row>
    <row r="27" spans="1:6" ht="14.25" customHeight="1">
      <c r="A27" s="6">
        <v>550</v>
      </c>
      <c r="B27" s="5" t="s">
        <v>25</v>
      </c>
      <c r="C27" s="18">
        <f>SUM(F27:Q27)</f>
        <v>0</v>
      </c>
      <c r="D27" s="39"/>
      <c r="E27" s="35">
        <f t="shared" si="1"/>
        <v>0</v>
      </c>
      <c r="F27" s="17"/>
    </row>
    <row r="28" spans="1:6" ht="14.25" customHeight="1">
      <c r="A28" s="6">
        <v>560</v>
      </c>
      <c r="B28" s="25" t="s">
        <v>26</v>
      </c>
      <c r="C28" s="18">
        <f>SUM(F28:Q28)</f>
        <v>0</v>
      </c>
      <c r="D28" s="39">
        <v>0</v>
      </c>
      <c r="E28" s="35">
        <f t="shared" si="1"/>
        <v>0</v>
      </c>
      <c r="F28" s="17"/>
    </row>
    <row r="29" spans="1:7" ht="14.25" customHeight="1">
      <c r="A29" s="6">
        <v>950</v>
      </c>
      <c r="B29" s="25" t="s">
        <v>27</v>
      </c>
      <c r="C29" s="18">
        <v>10000</v>
      </c>
      <c r="D29" s="39">
        <v>10000</v>
      </c>
      <c r="E29" s="35">
        <f t="shared" si="1"/>
        <v>0</v>
      </c>
      <c r="F29" s="17"/>
      <c r="G29" s="17"/>
    </row>
    <row r="30" spans="1:17" ht="14.25" customHeight="1">
      <c r="A30" s="6"/>
      <c r="B30" s="24" t="s">
        <v>28</v>
      </c>
      <c r="C30" s="26">
        <f>SUM(C21:C29)</f>
        <v>890000</v>
      </c>
      <c r="D30" s="42">
        <f>SUM(D21:D29)</f>
        <v>890000</v>
      </c>
      <c r="E30" s="35">
        <f t="shared" si="1"/>
        <v>0</v>
      </c>
      <c r="F30" s="24"/>
      <c r="G30" s="24"/>
      <c r="H30" s="24"/>
      <c r="I30" s="2"/>
      <c r="J30" s="24"/>
      <c r="K30" s="24"/>
      <c r="L30" s="24"/>
      <c r="M30" s="24"/>
      <c r="N30" s="24"/>
      <c r="O30" s="24"/>
      <c r="P30" s="51"/>
      <c r="Q30" s="51"/>
    </row>
    <row r="31" spans="1:17" ht="14.25" customHeight="1">
      <c r="A31" s="6"/>
      <c r="B31" s="17"/>
      <c r="C31" s="18"/>
      <c r="D31" s="39"/>
      <c r="E31" s="35">
        <f t="shared" si="1"/>
        <v>0</v>
      </c>
      <c r="F31" s="17"/>
      <c r="P31" s="49"/>
      <c r="Q31" s="49"/>
    </row>
    <row r="32" spans="1:17" ht="14.25" customHeight="1">
      <c r="A32" s="27"/>
      <c r="B32" s="21" t="s">
        <v>29</v>
      </c>
      <c r="C32" s="22">
        <f>C18-C30</f>
        <v>1366399</v>
      </c>
      <c r="D32" s="43">
        <f>D18-D30</f>
        <v>2371000</v>
      </c>
      <c r="E32" s="44">
        <f t="shared" si="1"/>
        <v>-0.735217897554082</v>
      </c>
      <c r="F32" s="21"/>
      <c r="G32" s="21"/>
      <c r="H32" s="21"/>
      <c r="I32" s="30"/>
      <c r="J32" s="21"/>
      <c r="K32" s="21"/>
      <c r="L32" s="21"/>
      <c r="M32" s="21"/>
      <c r="N32" s="21"/>
      <c r="O32" s="21"/>
      <c r="P32" s="50"/>
      <c r="Q32" s="50"/>
    </row>
    <row r="33" spans="1:6" ht="14.25" customHeight="1">
      <c r="A33" s="6"/>
      <c r="B33" s="17"/>
      <c r="C33" s="23"/>
      <c r="D33" s="41"/>
      <c r="E33" s="35"/>
      <c r="F33" s="17"/>
    </row>
    <row r="34" spans="1:6" ht="14.25" customHeight="1">
      <c r="A34" s="6"/>
      <c r="B34" s="17"/>
      <c r="C34" s="18"/>
      <c r="D34" s="39"/>
      <c r="E34" s="35"/>
      <c r="F34" s="17"/>
    </row>
    <row r="35" spans="1:6" ht="14.25" customHeight="1">
      <c r="A35" s="6"/>
      <c r="B35" s="24" t="s">
        <v>30</v>
      </c>
      <c r="C35" s="18"/>
      <c r="D35" s="39"/>
      <c r="E35" s="35"/>
      <c r="F35" s="17"/>
    </row>
    <row r="36" spans="1:17" ht="14.25" customHeight="1">
      <c r="A36" s="6">
        <v>400</v>
      </c>
      <c r="B36" s="19" t="s">
        <v>31</v>
      </c>
      <c r="C36" s="18">
        <v>510000</v>
      </c>
      <c r="D36" s="61">
        <v>1350000</v>
      </c>
      <c r="E36" s="35">
        <f aca="true" t="shared" si="2" ref="E36:E75">_xlfn.IFERROR((C36-D36)/C36,0)</f>
        <v>-1.6470588235294117</v>
      </c>
      <c r="F36" s="17"/>
      <c r="P36" s="49"/>
      <c r="Q36" s="49"/>
    </row>
    <row r="37" spans="1:17" ht="14.25" customHeight="1">
      <c r="A37" s="6">
        <v>420</v>
      </c>
      <c r="B37" s="19" t="s">
        <v>77</v>
      </c>
      <c r="C37" s="18">
        <v>840000</v>
      </c>
      <c r="D37" s="62"/>
      <c r="E37" s="35">
        <f t="shared" si="2"/>
        <v>1</v>
      </c>
      <c r="F37" s="17"/>
      <c r="P37" s="49"/>
      <c r="Q37" s="49"/>
    </row>
    <row r="38" spans="1:17" ht="14.25" customHeight="1">
      <c r="A38" s="6">
        <v>410</v>
      </c>
      <c r="B38" s="19" t="s">
        <v>32</v>
      </c>
      <c r="C38" s="18">
        <v>24000</v>
      </c>
      <c r="D38" s="39">
        <v>24000</v>
      </c>
      <c r="E38" s="35">
        <f t="shared" si="2"/>
        <v>0</v>
      </c>
      <c r="F38" s="17"/>
      <c r="P38" s="49"/>
      <c r="Q38" s="49"/>
    </row>
    <row r="39" spans="1:17" ht="14.25" customHeight="1">
      <c r="A39" s="6"/>
      <c r="B39" s="19" t="s">
        <v>80</v>
      </c>
      <c r="C39" s="18">
        <v>12000</v>
      </c>
      <c r="D39" s="39">
        <v>12000</v>
      </c>
      <c r="E39" s="35">
        <f t="shared" si="2"/>
        <v>0</v>
      </c>
      <c r="F39" s="17"/>
      <c r="P39" s="49"/>
      <c r="Q39" s="49"/>
    </row>
    <row r="40" spans="1:17" ht="14.25" customHeight="1">
      <c r="A40" s="6">
        <v>450</v>
      </c>
      <c r="B40" s="19" t="s">
        <v>52</v>
      </c>
      <c r="C40" s="18">
        <v>50000</v>
      </c>
      <c r="D40" s="39">
        <v>50000</v>
      </c>
      <c r="E40" s="35">
        <f t="shared" si="2"/>
        <v>0</v>
      </c>
      <c r="F40" s="17"/>
      <c r="P40" s="49"/>
      <c r="Q40" s="49"/>
    </row>
    <row r="41" spans="1:17" ht="14.25" customHeight="1">
      <c r="A41" s="6"/>
      <c r="B41" s="19" t="s">
        <v>72</v>
      </c>
      <c r="C41" s="18">
        <f>SUM(F41:Q41)</f>
        <v>0</v>
      </c>
      <c r="D41" s="39"/>
      <c r="E41" s="35">
        <f t="shared" si="2"/>
        <v>0</v>
      </c>
      <c r="F41" s="17"/>
      <c r="P41" s="49"/>
      <c r="Q41" s="49"/>
    </row>
    <row r="42" spans="1:17" ht="14.25" customHeight="1">
      <c r="A42" s="6">
        <v>500</v>
      </c>
      <c r="B42" s="19" t="s">
        <v>55</v>
      </c>
      <c r="C42" s="18">
        <v>5000</v>
      </c>
      <c r="D42" s="39">
        <v>5000</v>
      </c>
      <c r="E42" s="35">
        <f t="shared" si="2"/>
        <v>0</v>
      </c>
      <c r="F42" s="17"/>
      <c r="P42" s="49"/>
      <c r="Q42" s="49"/>
    </row>
    <row r="43" spans="1:17" ht="14.25" customHeight="1">
      <c r="A43" s="6">
        <v>520</v>
      </c>
      <c r="B43" s="19" t="s">
        <v>68</v>
      </c>
      <c r="C43" s="18">
        <f>SUM(F43:Q43)</f>
        <v>0</v>
      </c>
      <c r="D43" s="39"/>
      <c r="E43" s="35">
        <f t="shared" si="2"/>
        <v>0</v>
      </c>
      <c r="F43" s="17"/>
      <c r="P43" s="49"/>
      <c r="Q43" s="49"/>
    </row>
    <row r="44" spans="1:17" ht="14.25" customHeight="1">
      <c r="A44" s="6"/>
      <c r="B44" s="59" t="s">
        <v>73</v>
      </c>
      <c r="C44" s="18">
        <v>50000</v>
      </c>
      <c r="D44" s="39">
        <v>50000</v>
      </c>
      <c r="E44" s="35">
        <f t="shared" si="2"/>
        <v>0</v>
      </c>
      <c r="F44" s="17"/>
      <c r="P44" s="49"/>
      <c r="Q44" s="49"/>
    </row>
    <row r="45" spans="1:17" ht="14.25" customHeight="1">
      <c r="A45" s="6">
        <v>600</v>
      </c>
      <c r="B45" s="19" t="s">
        <v>33</v>
      </c>
      <c r="C45" s="18">
        <v>120000</v>
      </c>
      <c r="D45" s="39">
        <v>120000</v>
      </c>
      <c r="E45" s="35">
        <f t="shared" si="2"/>
        <v>0</v>
      </c>
      <c r="F45" s="17"/>
      <c r="G45" s="17"/>
      <c r="P45" s="49"/>
      <c r="Q45" s="49"/>
    </row>
    <row r="46" spans="1:17" ht="14.25" customHeight="1">
      <c r="A46" s="6">
        <v>610</v>
      </c>
      <c r="B46" s="19" t="s">
        <v>34</v>
      </c>
      <c r="C46" s="18">
        <v>10000</v>
      </c>
      <c r="D46" s="39">
        <v>10000</v>
      </c>
      <c r="E46" s="35">
        <f t="shared" si="2"/>
        <v>0</v>
      </c>
      <c r="F46" s="17"/>
      <c r="P46" s="49"/>
      <c r="Q46" s="49"/>
    </row>
    <row r="47" spans="1:17" ht="14.25" customHeight="1">
      <c r="A47" s="6">
        <v>620</v>
      </c>
      <c r="B47" s="19" t="s">
        <v>35</v>
      </c>
      <c r="C47" s="18">
        <v>15000</v>
      </c>
      <c r="D47" s="39">
        <v>15000</v>
      </c>
      <c r="E47" s="35">
        <f t="shared" si="2"/>
        <v>0</v>
      </c>
      <c r="F47" s="17"/>
      <c r="H47" s="47"/>
      <c r="P47" s="49"/>
      <c r="Q47" s="49"/>
    </row>
    <row r="48" spans="1:17" ht="14.25" customHeight="1">
      <c r="A48" s="6">
        <v>630</v>
      </c>
      <c r="B48" s="19" t="s">
        <v>51</v>
      </c>
      <c r="C48" s="18">
        <v>8000</v>
      </c>
      <c r="D48" s="39">
        <v>8000</v>
      </c>
      <c r="E48" s="35">
        <f t="shared" si="2"/>
        <v>0</v>
      </c>
      <c r="F48" s="17"/>
      <c r="H48" s="47"/>
      <c r="P48" s="49"/>
      <c r="Q48" s="49"/>
    </row>
    <row r="49" spans="1:17" ht="14.25" customHeight="1">
      <c r="A49" s="6"/>
      <c r="B49" s="60" t="s">
        <v>81</v>
      </c>
      <c r="C49" s="18">
        <v>100000</v>
      </c>
      <c r="D49" s="39">
        <v>100000</v>
      </c>
      <c r="E49" s="35">
        <f t="shared" si="2"/>
        <v>0</v>
      </c>
      <c r="F49" s="17"/>
      <c r="H49" s="47"/>
      <c r="P49" s="49"/>
      <c r="Q49" s="49"/>
    </row>
    <row r="50" spans="1:17" ht="14.25" customHeight="1">
      <c r="A50" s="6">
        <v>700</v>
      </c>
      <c r="B50" s="19" t="s">
        <v>36</v>
      </c>
      <c r="C50" s="18">
        <v>270000</v>
      </c>
      <c r="D50" s="39">
        <v>270000</v>
      </c>
      <c r="E50" s="35">
        <f t="shared" si="2"/>
        <v>0</v>
      </c>
      <c r="F50" s="17"/>
      <c r="H50" s="47"/>
      <c r="P50" s="49"/>
      <c r="Q50" s="49"/>
    </row>
    <row r="51" spans="1:17" ht="14.25" customHeight="1">
      <c r="A51" s="6">
        <v>710</v>
      </c>
      <c r="B51" s="19" t="s">
        <v>37</v>
      </c>
      <c r="C51" s="18">
        <v>20000</v>
      </c>
      <c r="D51" s="39">
        <v>20000</v>
      </c>
      <c r="E51" s="35">
        <f t="shared" si="2"/>
        <v>0</v>
      </c>
      <c r="F51" s="17"/>
      <c r="H51" s="47"/>
      <c r="P51" s="49"/>
      <c r="Q51" s="49"/>
    </row>
    <row r="52" spans="1:17" ht="14.25" customHeight="1">
      <c r="A52" s="6">
        <v>720</v>
      </c>
      <c r="B52" s="19" t="s">
        <v>64</v>
      </c>
      <c r="C52" s="18">
        <v>40000</v>
      </c>
      <c r="D52" s="39">
        <v>40000</v>
      </c>
      <c r="E52" s="35">
        <f t="shared" si="2"/>
        <v>0</v>
      </c>
      <c r="F52" s="17"/>
      <c r="H52" s="47"/>
      <c r="P52" s="49"/>
      <c r="Q52" s="49"/>
    </row>
    <row r="53" spans="1:17" ht="14.25" customHeight="1">
      <c r="A53" s="6">
        <v>740</v>
      </c>
      <c r="B53" s="19" t="s">
        <v>38</v>
      </c>
      <c r="C53" s="18">
        <v>5000</v>
      </c>
      <c r="D53" s="39">
        <v>5000</v>
      </c>
      <c r="E53" s="35">
        <f t="shared" si="2"/>
        <v>0</v>
      </c>
      <c r="F53" s="17"/>
      <c r="P53" s="49"/>
      <c r="Q53" s="49"/>
    </row>
    <row r="54" spans="1:17" ht="14.25" customHeight="1">
      <c r="A54" s="6">
        <v>760</v>
      </c>
      <c r="B54" s="19" t="s">
        <v>39</v>
      </c>
      <c r="C54" s="18">
        <v>2000</v>
      </c>
      <c r="D54" s="39">
        <v>2000</v>
      </c>
      <c r="E54" s="35">
        <f t="shared" si="2"/>
        <v>0</v>
      </c>
      <c r="F54" s="17"/>
      <c r="P54" s="49"/>
      <c r="Q54" s="49"/>
    </row>
    <row r="55" spans="1:17" ht="14.25" customHeight="1">
      <c r="A55" s="6">
        <v>770</v>
      </c>
      <c r="B55" s="19" t="s">
        <v>66</v>
      </c>
      <c r="C55" s="18">
        <v>10000</v>
      </c>
      <c r="D55" s="39">
        <v>10000</v>
      </c>
      <c r="E55" s="35">
        <f t="shared" si="2"/>
        <v>0</v>
      </c>
      <c r="F55" s="17"/>
      <c r="G55" s="17"/>
      <c r="L55" s="40"/>
      <c r="P55" s="49"/>
      <c r="Q55" s="49"/>
    </row>
    <row r="56" spans="1:17" ht="14.25" customHeight="1">
      <c r="A56" s="6">
        <v>780</v>
      </c>
      <c r="B56" s="19" t="s">
        <v>65</v>
      </c>
      <c r="C56" s="18">
        <v>20000</v>
      </c>
      <c r="D56" s="39">
        <v>20000</v>
      </c>
      <c r="E56" s="35">
        <f t="shared" si="2"/>
        <v>0</v>
      </c>
      <c r="F56" s="17"/>
      <c r="P56" s="49"/>
      <c r="Q56" s="49"/>
    </row>
    <row r="57" spans="1:17" ht="14.25" customHeight="1">
      <c r="A57" s="6">
        <v>800</v>
      </c>
      <c r="B57" s="19" t="s">
        <v>67</v>
      </c>
      <c r="C57" s="18">
        <v>5000</v>
      </c>
      <c r="D57" s="39">
        <v>5000</v>
      </c>
      <c r="E57" s="35">
        <f t="shared" si="2"/>
        <v>0</v>
      </c>
      <c r="F57" s="17"/>
      <c r="P57" s="49"/>
      <c r="Q57" s="49"/>
    </row>
    <row r="58" spans="1:17" ht="14.25" customHeight="1">
      <c r="A58" s="6">
        <v>810</v>
      </c>
      <c r="B58" s="19" t="s">
        <v>61</v>
      </c>
      <c r="C58" s="18">
        <f>SUM(F58:Q58)</f>
        <v>0</v>
      </c>
      <c r="D58" s="39"/>
      <c r="E58" s="35">
        <f t="shared" si="2"/>
        <v>0</v>
      </c>
      <c r="F58" s="17"/>
      <c r="P58" s="49"/>
      <c r="Q58" s="49"/>
    </row>
    <row r="59" spans="1:17" ht="14.25" customHeight="1">
      <c r="A59" s="6">
        <v>850</v>
      </c>
      <c r="B59" s="25" t="s">
        <v>40</v>
      </c>
      <c r="C59" s="18">
        <v>3500</v>
      </c>
      <c r="D59" s="39">
        <v>3500</v>
      </c>
      <c r="E59" s="35">
        <f t="shared" si="2"/>
        <v>0</v>
      </c>
      <c r="F59" s="17"/>
      <c r="P59" s="49"/>
      <c r="Q59" s="49"/>
    </row>
    <row r="60" spans="1:17" ht="14.25" customHeight="1">
      <c r="A60" s="6">
        <v>860</v>
      </c>
      <c r="B60" s="19" t="s">
        <v>41</v>
      </c>
      <c r="C60" s="18">
        <v>12000</v>
      </c>
      <c r="D60" s="39">
        <v>12000</v>
      </c>
      <c r="E60" s="35">
        <f t="shared" si="2"/>
        <v>0</v>
      </c>
      <c r="F60" s="17"/>
      <c r="G60" s="17"/>
      <c r="H60" s="17"/>
      <c r="P60" s="49"/>
      <c r="Q60" s="49"/>
    </row>
    <row r="61" spans="1:17" ht="14.25" customHeight="1">
      <c r="A61" s="6">
        <v>900</v>
      </c>
      <c r="B61" s="19" t="s">
        <v>42</v>
      </c>
      <c r="C61" s="18">
        <v>5000</v>
      </c>
      <c r="D61" s="39">
        <v>5000</v>
      </c>
      <c r="E61" s="35">
        <f t="shared" si="2"/>
        <v>0</v>
      </c>
      <c r="F61" s="17"/>
      <c r="P61" s="49"/>
      <c r="Q61" s="49"/>
    </row>
    <row r="62" spans="1:17" ht="14.25" customHeight="1">
      <c r="A62" s="6">
        <v>920</v>
      </c>
      <c r="B62" s="25" t="s">
        <v>62</v>
      </c>
      <c r="C62" s="18">
        <v>37000</v>
      </c>
      <c r="D62" s="39">
        <v>37000</v>
      </c>
      <c r="E62" s="35">
        <f t="shared" si="2"/>
        <v>0</v>
      </c>
      <c r="F62" s="17"/>
      <c r="P62" s="49"/>
      <c r="Q62" s="49"/>
    </row>
    <row r="63" spans="1:17" ht="14.25" customHeight="1">
      <c r="A63" s="6"/>
      <c r="B63" s="25" t="s">
        <v>43</v>
      </c>
      <c r="C63" s="18">
        <v>10000</v>
      </c>
      <c r="D63" s="39">
        <v>10000</v>
      </c>
      <c r="E63" s="35">
        <f t="shared" si="2"/>
        <v>0</v>
      </c>
      <c r="F63" s="17"/>
      <c r="P63" s="49"/>
      <c r="Q63" s="49"/>
    </row>
    <row r="64" spans="1:17" ht="14.25" customHeight="1">
      <c r="A64" s="6"/>
      <c r="B64" s="25" t="s">
        <v>57</v>
      </c>
      <c r="C64" s="18">
        <v>5000</v>
      </c>
      <c r="D64" s="39">
        <v>5000</v>
      </c>
      <c r="E64" s="35">
        <f t="shared" si="2"/>
        <v>0</v>
      </c>
      <c r="F64" s="17"/>
      <c r="P64" s="49"/>
      <c r="Q64" s="49"/>
    </row>
    <row r="65" spans="1:17" ht="14.25" customHeight="1">
      <c r="A65" s="6"/>
      <c r="B65" s="25" t="s">
        <v>53</v>
      </c>
      <c r="C65" s="18">
        <v>10000</v>
      </c>
      <c r="D65" s="39">
        <v>10000</v>
      </c>
      <c r="E65" s="35">
        <f t="shared" si="2"/>
        <v>0</v>
      </c>
      <c r="F65" s="17"/>
      <c r="P65" s="49"/>
      <c r="Q65" s="49"/>
    </row>
    <row r="66" spans="1:17" ht="14.25" customHeight="1">
      <c r="A66" s="6"/>
      <c r="B66" s="25" t="s">
        <v>54</v>
      </c>
      <c r="C66" s="18">
        <v>65000</v>
      </c>
      <c r="D66" s="39">
        <v>65000</v>
      </c>
      <c r="E66" s="35">
        <f t="shared" si="2"/>
        <v>0</v>
      </c>
      <c r="F66" s="17"/>
      <c r="P66" s="49"/>
      <c r="Q66" s="49"/>
    </row>
    <row r="67" spans="1:17" ht="14.25" customHeight="1">
      <c r="A67" s="6">
        <v>940</v>
      </c>
      <c r="B67" s="25" t="s">
        <v>44</v>
      </c>
      <c r="C67" s="18">
        <f>SUM(F67:Q67)</f>
        <v>0</v>
      </c>
      <c r="D67" s="39"/>
      <c r="E67" s="35">
        <f t="shared" si="2"/>
        <v>0</v>
      </c>
      <c r="F67" s="17"/>
      <c r="G67" s="17"/>
      <c r="P67" s="49"/>
      <c r="Q67" s="49"/>
    </row>
    <row r="68" spans="1:17" ht="14.25" customHeight="1">
      <c r="A68" s="6">
        <v>941</v>
      </c>
      <c r="B68" s="25" t="s">
        <v>60</v>
      </c>
      <c r="C68" s="18">
        <f>SUM(F68:Q68)</f>
        <v>0</v>
      </c>
      <c r="D68" s="39"/>
      <c r="E68" s="35">
        <f t="shared" si="2"/>
        <v>0</v>
      </c>
      <c r="F68" s="17"/>
      <c r="G68" s="17"/>
      <c r="H68" s="17"/>
      <c r="P68" s="49"/>
      <c r="Q68" s="49"/>
    </row>
    <row r="69" spans="1:17" ht="14.25" customHeight="1">
      <c r="A69" s="6">
        <v>942</v>
      </c>
      <c r="B69" s="25" t="s">
        <v>63</v>
      </c>
      <c r="C69" s="18">
        <f>SUM(F69:Q69)</f>
        <v>0</v>
      </c>
      <c r="D69" s="39"/>
      <c r="E69" s="35">
        <f t="shared" si="2"/>
        <v>0</v>
      </c>
      <c r="F69" s="17"/>
      <c r="G69" s="17"/>
      <c r="H69" s="17"/>
      <c r="P69" s="49"/>
      <c r="Q69" s="49"/>
    </row>
    <row r="70" spans="1:17" ht="14.25" customHeight="1">
      <c r="A70" s="6">
        <v>944</v>
      </c>
      <c r="B70" s="25" t="s">
        <v>45</v>
      </c>
      <c r="C70" s="18">
        <v>20000</v>
      </c>
      <c r="D70" s="39">
        <v>20000</v>
      </c>
      <c r="E70" s="35">
        <f t="shared" si="2"/>
        <v>0</v>
      </c>
      <c r="F70" s="17"/>
      <c r="G70" s="17"/>
      <c r="H70" s="17"/>
      <c r="P70" s="49"/>
      <c r="Q70" s="49"/>
    </row>
    <row r="71" spans="1:17" ht="27.75">
      <c r="A71" s="6">
        <v>601</v>
      </c>
      <c r="B71" s="28" t="s">
        <v>46</v>
      </c>
      <c r="C71" s="18">
        <f>SUM(F71:Q71)</f>
        <v>0</v>
      </c>
      <c r="D71" s="39"/>
      <c r="E71" s="35">
        <f t="shared" si="2"/>
        <v>0</v>
      </c>
      <c r="F71" s="17"/>
      <c r="G71" s="17"/>
      <c r="H71" s="17"/>
      <c r="P71" s="49"/>
      <c r="Q71" s="49"/>
    </row>
    <row r="72" spans="1:17" ht="14.25" customHeight="1">
      <c r="A72" s="14"/>
      <c r="B72" s="24" t="s">
        <v>47</v>
      </c>
      <c r="C72" s="26">
        <f>SUM(C36:C71)</f>
        <v>2283500</v>
      </c>
      <c r="D72" s="42">
        <f>SUM(D36:D71)</f>
        <v>2283500</v>
      </c>
      <c r="E72" s="35">
        <f t="shared" si="2"/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51"/>
      <c r="Q72" s="51"/>
    </row>
    <row r="73" spans="1:17" ht="14.25" customHeight="1">
      <c r="A73" s="6"/>
      <c r="B73" s="17" t="s">
        <v>48</v>
      </c>
      <c r="C73" s="18">
        <f>C30+C72</f>
        <v>3173500</v>
      </c>
      <c r="D73" s="39"/>
      <c r="E73" s="35">
        <f t="shared" si="2"/>
        <v>1</v>
      </c>
      <c r="F73" s="17"/>
      <c r="G73" s="17"/>
      <c r="H73" s="17"/>
      <c r="J73" s="17"/>
      <c r="K73" s="17"/>
      <c r="L73" s="17"/>
      <c r="M73" s="17"/>
      <c r="N73" s="17"/>
      <c r="O73" s="17"/>
      <c r="P73" s="46"/>
      <c r="Q73" s="46"/>
    </row>
    <row r="74" spans="1:6" ht="14.25" customHeight="1">
      <c r="A74" s="6"/>
      <c r="B74" s="17"/>
      <c r="C74" s="29"/>
      <c r="D74" s="39"/>
      <c r="E74" s="35">
        <f t="shared" si="2"/>
        <v>0</v>
      </c>
      <c r="F74" s="17"/>
    </row>
    <row r="75" spans="1:17" ht="14.25" customHeight="1">
      <c r="A75" s="27"/>
      <c r="B75" s="30" t="s">
        <v>49</v>
      </c>
      <c r="C75" s="22">
        <f>C32-C72</f>
        <v>-917101</v>
      </c>
      <c r="D75" s="43">
        <f>D32-D72</f>
        <v>87500</v>
      </c>
      <c r="E75" s="44">
        <f t="shared" si="2"/>
        <v>1.0954093387751185</v>
      </c>
      <c r="F75" s="21"/>
      <c r="G75" s="21"/>
      <c r="H75" s="21"/>
      <c r="I75" s="30"/>
      <c r="J75" s="21"/>
      <c r="K75" s="21"/>
      <c r="L75" s="21"/>
      <c r="M75" s="21"/>
      <c r="N75" s="21"/>
      <c r="O75" s="21"/>
      <c r="P75" s="21"/>
      <c r="Q75" s="21"/>
    </row>
    <row r="76" spans="3:6" ht="14.25" customHeight="1">
      <c r="C76" s="17"/>
      <c r="D76" s="17"/>
      <c r="E76" s="36"/>
      <c r="F76" s="17"/>
    </row>
    <row r="77" spans="3:6" ht="14.25" customHeight="1">
      <c r="C77" s="17"/>
      <c r="D77" s="17"/>
      <c r="E77" s="36"/>
      <c r="F77" s="17"/>
    </row>
    <row r="78" spans="3:6" ht="14.25" customHeight="1">
      <c r="C78" s="17"/>
      <c r="D78" s="17"/>
      <c r="E78" s="36"/>
      <c r="F78" s="17"/>
    </row>
    <row r="79" spans="3:6" ht="14.25" customHeight="1">
      <c r="C79" s="17"/>
      <c r="D79" s="17"/>
      <c r="E79" s="36"/>
      <c r="F79" s="17"/>
    </row>
    <row r="80" spans="1:17" s="3" customFormat="1" ht="14.25" customHeight="1">
      <c r="A80" s="52"/>
      <c r="B80" s="52"/>
      <c r="C80" s="53" t="s">
        <v>50</v>
      </c>
      <c r="D80" s="53"/>
      <c r="E80" s="54"/>
      <c r="F80" s="55"/>
      <c r="G80" s="55"/>
      <c r="H80" s="55"/>
      <c r="I80" s="55"/>
      <c r="J80" s="55"/>
      <c r="K80" s="55"/>
      <c r="L80" s="55"/>
      <c r="M80" s="52"/>
      <c r="N80" s="52"/>
      <c r="O80" s="52"/>
      <c r="P80" s="52"/>
      <c r="Q80" s="52"/>
    </row>
    <row r="81" spans="1:17" s="3" customFormat="1" ht="14.25" customHeight="1">
      <c r="A81" s="52"/>
      <c r="B81" s="56"/>
      <c r="C81" s="55"/>
      <c r="D81" s="55"/>
      <c r="E81" s="57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</row>
    <row r="82" spans="3:6" ht="14.25" customHeight="1">
      <c r="C82" s="17"/>
      <c r="D82" s="17"/>
      <c r="E82" s="36"/>
      <c r="F82" s="17"/>
    </row>
    <row r="83" spans="3:6" ht="14.25" customHeight="1">
      <c r="C83" s="17"/>
      <c r="D83" s="17"/>
      <c r="E83" s="36"/>
      <c r="F83" s="17"/>
    </row>
    <row r="84" spans="3:6" ht="14.25" customHeight="1">
      <c r="C84" s="17"/>
      <c r="D84" s="17"/>
      <c r="E84" s="36"/>
      <c r="F84" s="17"/>
    </row>
    <row r="98" spans="1:2" ht="14.25" customHeight="1">
      <c r="A98" s="31"/>
      <c r="B98" s="2"/>
    </row>
  </sheetData>
  <sheetProtection/>
  <mergeCells count="1">
    <mergeCell ref="D36:D37"/>
  </mergeCells>
  <printOptions/>
  <pageMargins left="0.7" right="0.7" top="0.75" bottom="0.75" header="0.3" footer="0.3"/>
  <pageSetup horizontalDpi="180" verticalDpi="18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Microsoft Office User</cp:lastModifiedBy>
  <cp:lastPrinted>2009-08-07T06:19:28Z</cp:lastPrinted>
  <dcterms:created xsi:type="dcterms:W3CDTF">2007-04-12T06:30:07Z</dcterms:created>
  <dcterms:modified xsi:type="dcterms:W3CDTF">2021-11-23T05:50:50Z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